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8_{FE956AC5-6CC2-40F2-A27B-2839F14E518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Loan tracking sheet" sheetId="1" r:id="rId1"/>
    <sheet name="Wage adjustment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2" l="1"/>
  <c r="G18" i="2"/>
  <c r="H18" i="2" s="1"/>
  <c r="I18" i="2" s="1"/>
  <c r="G12" i="2"/>
  <c r="H12" i="2" s="1"/>
  <c r="I12" i="2" s="1"/>
  <c r="G10" i="2"/>
  <c r="H10" i="2" s="1"/>
  <c r="I10" i="2" s="1"/>
  <c r="F24" i="2"/>
  <c r="G24" i="2" s="1"/>
  <c r="F23" i="2"/>
  <c r="G23" i="2" s="1"/>
  <c r="F22" i="2"/>
  <c r="G22" i="2" s="1"/>
  <c r="F21" i="2"/>
  <c r="G21" i="2" s="1"/>
  <c r="F20" i="2"/>
  <c r="F19" i="2"/>
  <c r="G19" i="2" s="1"/>
  <c r="F18" i="2"/>
  <c r="F17" i="2"/>
  <c r="G17" i="2" s="1"/>
  <c r="F16" i="2"/>
  <c r="G16" i="2" s="1"/>
  <c r="F15" i="2"/>
  <c r="G15" i="2" s="1"/>
  <c r="F14" i="2"/>
  <c r="G14" i="2" s="1"/>
  <c r="F13" i="2"/>
  <c r="G13" i="2" s="1"/>
  <c r="F12" i="2"/>
  <c r="F11" i="2"/>
  <c r="G11" i="2" s="1"/>
  <c r="F10" i="2"/>
  <c r="F9" i="2"/>
  <c r="G9" i="2" s="1"/>
  <c r="F8" i="2"/>
  <c r="G8" i="2" s="1"/>
  <c r="C25" i="2"/>
  <c r="F7" i="2"/>
  <c r="G7" i="2" s="1"/>
  <c r="H13" i="2" l="1"/>
  <c r="I13" i="2" s="1"/>
  <c r="H21" i="2"/>
  <c r="I21" i="2" s="1"/>
  <c r="H7" i="2"/>
  <c r="I7" i="2" s="1"/>
  <c r="H14" i="2"/>
  <c r="I14" i="2" s="1"/>
  <c r="H22" i="2"/>
  <c r="I22" i="2" s="1"/>
  <c r="H15" i="2"/>
  <c r="I15" i="2" s="1"/>
  <c r="H23" i="2"/>
  <c r="I23" i="2" s="1"/>
  <c r="H8" i="2"/>
  <c r="I8" i="2" s="1"/>
  <c r="I25" i="2" s="1"/>
  <c r="H16" i="2"/>
  <c r="I16" i="2" s="1"/>
  <c r="H24" i="2"/>
  <c r="I24" i="2" s="1"/>
  <c r="H9" i="2"/>
  <c r="I9" i="2" s="1"/>
  <c r="J9" i="2"/>
  <c r="H17" i="2"/>
  <c r="I17" i="2" s="1"/>
  <c r="J17" i="2"/>
  <c r="H11" i="2"/>
  <c r="I11" i="2" s="1"/>
  <c r="J11" i="2"/>
  <c r="H19" i="2"/>
  <c r="I19" i="2" s="1"/>
  <c r="H20" i="2"/>
  <c r="I20" i="2" s="1"/>
  <c r="J12" i="2"/>
  <c r="J18" i="2"/>
  <c r="J10" i="2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J14" i="2" l="1"/>
  <c r="J7" i="2"/>
  <c r="J19" i="2"/>
  <c r="J24" i="2"/>
  <c r="J15" i="2"/>
  <c r="J21" i="2"/>
  <c r="Q11" i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J8" i="2"/>
  <c r="J25" i="2" s="1"/>
  <c r="J20" i="2"/>
  <c r="J23" i="2"/>
  <c r="J16" i="2"/>
  <c r="J22" i="2"/>
  <c r="J13" i="2"/>
  <c r="O33" i="1"/>
  <c r="M33" i="1"/>
  <c r="K33" i="1"/>
  <c r="J33" i="1"/>
  <c r="I33" i="1"/>
  <c r="H33" i="1"/>
  <c r="F33" i="1"/>
  <c r="G33" i="1" l="1"/>
</calcChain>
</file>

<file path=xl/sharedStrings.xml><?xml version="1.0" encoding="utf-8"?>
<sst xmlns="http://schemas.openxmlformats.org/spreadsheetml/2006/main" count="71" uniqueCount="65">
  <si>
    <t>Payee/Vendor Name</t>
  </si>
  <si>
    <t>Notes:</t>
  </si>
  <si>
    <t>2</t>
  </si>
  <si>
    <t>3</t>
  </si>
  <si>
    <t>4</t>
  </si>
  <si>
    <t>Interest (but not principal) on any debt or mortgage obligations that existed prior to Feb. 15, 2020</t>
  </si>
  <si>
    <t>Current Date</t>
  </si>
  <si>
    <t>Number</t>
  </si>
  <si>
    <t>Liability</t>
  </si>
  <si>
    <t>Period</t>
  </si>
  <si>
    <t>Medicare</t>
  </si>
  <si>
    <t xml:space="preserve"> Wages</t>
  </si>
  <si>
    <t>Adjustment</t>
  </si>
  <si>
    <t>Net Forgivable</t>
  </si>
  <si>
    <t>Payroll</t>
  </si>
  <si>
    <t xml:space="preserve">SUTA </t>
  </si>
  <si>
    <t>Health Insurance</t>
  </si>
  <si>
    <t>Premium</t>
  </si>
  <si>
    <t>Employer Retriment</t>
  </si>
  <si>
    <t>Benefits Paid</t>
  </si>
  <si>
    <t xml:space="preserve">Utilities </t>
  </si>
  <si>
    <t xml:space="preserve"> Loan balance</t>
  </si>
  <si>
    <t>PPP</t>
  </si>
  <si>
    <t>Initial PPP Loan Amount - Bank Name</t>
  </si>
  <si>
    <t xml:space="preserve">  [-------------------------------------------------------PAYROLL (75%)------------------------------------------------------------------]</t>
  </si>
  <si>
    <t>[--------------------------OTHER (25%) -------------------------]</t>
  </si>
  <si>
    <t>Wire</t>
  </si>
  <si>
    <t>Check/</t>
  </si>
  <si>
    <t>Date</t>
  </si>
  <si>
    <t xml:space="preserve">&gt;100 K Annualized </t>
  </si>
  <si>
    <t>Facility or Equipment rental under operating lease only</t>
  </si>
  <si>
    <t>Please enter period liability incurred; Does not include prepayment for period beyond the covered period</t>
  </si>
  <si>
    <t># FTE computed at total hour work divided by 30 hours for period Jan. 15 - Feb. 15, 2020</t>
  </si>
  <si>
    <r>
      <t xml:space="preserve">Incurred </t>
    </r>
    <r>
      <rPr>
        <b/>
        <sz val="11"/>
        <color rgb="FFFF0000"/>
        <rFont val="Times New Roman"/>
        <family val="1"/>
      </rPr>
      <t>(2)</t>
    </r>
  </si>
  <si>
    <r>
      <t xml:space="preserve">Rent </t>
    </r>
    <r>
      <rPr>
        <b/>
        <sz val="11"/>
        <color rgb="FFFF0000"/>
        <rFont val="Times New Roman"/>
        <family val="1"/>
      </rPr>
      <t>(3)</t>
    </r>
  </si>
  <si>
    <r>
      <t xml:space="preserve">Interest </t>
    </r>
    <r>
      <rPr>
        <b/>
        <sz val="11"/>
        <color rgb="FFFF0000"/>
        <rFont val="Times New Roman"/>
        <family val="1"/>
      </rPr>
      <t>(4)</t>
    </r>
  </si>
  <si>
    <t>Weekly Payroll</t>
  </si>
  <si>
    <t>1234</t>
  </si>
  <si>
    <t>Landlord</t>
  </si>
  <si>
    <t>5/1/2020-5/31/2020</t>
  </si>
  <si>
    <r>
      <t xml:space="preserve"> # FTE</t>
    </r>
    <r>
      <rPr>
        <b/>
        <sz val="11"/>
        <color rgb="FFFF0000"/>
        <rFont val="Times New Roman"/>
        <family val="1"/>
      </rPr>
      <t xml:space="preserve"> (1)</t>
    </r>
    <r>
      <rPr>
        <b/>
        <sz val="11"/>
        <rFont val="Times New Roman"/>
        <family val="1"/>
      </rPr>
      <t>:</t>
    </r>
  </si>
  <si>
    <t xml:space="preserve"> Entity name:</t>
  </si>
  <si>
    <t xml:space="preserve"> Cover Period:</t>
  </si>
  <si>
    <t>Employee name</t>
  </si>
  <si>
    <t>Start</t>
  </si>
  <si>
    <t>End</t>
  </si>
  <si>
    <t>Period Liability Incurred</t>
  </si>
  <si>
    <t>Days</t>
  </si>
  <si>
    <t>Doe, John</t>
  </si>
  <si>
    <t>Annualized Wage</t>
  </si>
  <si>
    <t>&gt;$100K</t>
  </si>
  <si>
    <t>Medicare Wage paid</t>
  </si>
  <si>
    <t>Net Forgivable Payroll</t>
  </si>
  <si>
    <r>
      <t xml:space="preserve"> # FTE</t>
    </r>
    <r>
      <rPr>
        <b/>
        <sz val="11"/>
        <rFont val="Times New Roman"/>
        <family val="1"/>
      </rPr>
      <t>:</t>
    </r>
  </si>
  <si>
    <t>Annualized Adj.</t>
  </si>
  <si>
    <t>Doe, Jane</t>
  </si>
  <si>
    <t>(1)</t>
  </si>
  <si>
    <t>(2)</t>
  </si>
  <si>
    <t>(3)</t>
  </si>
  <si>
    <t>This should equal to total medicare wage on loan tracking sheet</t>
  </si>
  <si>
    <t>This should equal to total &gt;100 K annualized adjustment on loan tracking sheet</t>
  </si>
  <si>
    <t>This should equal to total net forgivable payroll on loan tracking sheet</t>
  </si>
  <si>
    <t>(Only enter values in boxes highlighted in blue)</t>
  </si>
  <si>
    <t>4/27/2020-5/10/2020</t>
  </si>
  <si>
    <t>[--------------------------------------------------------------------  Loan Forgiveness Use of Funds  --------------------------------------------------------------------------]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</si>
</sst>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7F7F7F"/>
      <name val="Times New Roman"/>
      <family val="1"/>
    </font>
    <font>
      <i/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i/>
      <sz val="14"/>
      <name val="Times New Roman"/>
      <family val="1"/>
    </font>
    <font>
      <i/>
      <sz val="11"/>
      <color theme="1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>
      <alignment vertical="top"/>
    </xf>
  </cellStyleXfs>
  <cellXfs count="101">
    <xf numFmtId="0" fontId="0" fillId="0" borderId="0" xfId="0"/>
    <xf numFmtId="0" fontId="3" fillId="0" borderId="0" xfId="2" applyFont="1" applyFill="1" applyAlignment="1"/>
    <xf numFmtId="0" fontId="3" fillId="0" borderId="0" xfId="2" applyFont="1" applyFill="1" applyAlignment="1">
      <alignment horizontal="right"/>
    </xf>
    <xf numFmtId="0" fontId="4" fillId="0" borderId="0" xfId="2" applyFont="1" applyFill="1" applyAlignment="1"/>
    <xf numFmtId="0" fontId="5" fillId="0" borderId="0" xfId="0" applyFont="1"/>
    <xf numFmtId="44" fontId="5" fillId="0" borderId="0" xfId="0" applyNumberFormat="1" applyFont="1"/>
    <xf numFmtId="44" fontId="5" fillId="0" borderId="2" xfId="0" applyNumberFormat="1" applyFont="1" applyBorder="1"/>
    <xf numFmtId="44" fontId="5" fillId="0" borderId="0" xfId="0" applyNumberFormat="1" applyFont="1" applyBorder="1"/>
    <xf numFmtId="14" fontId="5" fillId="0" borderId="0" xfId="0" applyNumberFormat="1" applyFont="1"/>
    <xf numFmtId="14" fontId="5" fillId="0" borderId="2" xfId="0" applyNumberFormat="1" applyFont="1" applyBorder="1"/>
    <xf numFmtId="14" fontId="3" fillId="0" borderId="0" xfId="2" applyNumberFormat="1" applyFont="1" applyFill="1" applyAlignment="1"/>
    <xf numFmtId="14" fontId="5" fillId="0" borderId="0" xfId="0" applyNumberFormat="1" applyFont="1" applyAlignment="1">
      <alignment horizontal="center"/>
    </xf>
    <xf numFmtId="14" fontId="7" fillId="0" borderId="1" xfId="2" applyNumberFormat="1" applyFont="1" applyFill="1" applyBorder="1" applyAlignment="1"/>
    <xf numFmtId="49" fontId="5" fillId="0" borderId="0" xfId="0" applyNumberFormat="1" applyFont="1" applyAlignment="1">
      <alignment horizontal="center"/>
    </xf>
    <xf numFmtId="49" fontId="5" fillId="0" borderId="0" xfId="0" applyNumberFormat="1" applyFont="1"/>
    <xf numFmtId="44" fontId="3" fillId="0" borderId="0" xfId="2" applyNumberFormat="1" applyFont="1" applyFill="1" applyAlignment="1"/>
    <xf numFmtId="44" fontId="4" fillId="0" borderId="0" xfId="2" applyNumberFormat="1" applyFont="1" applyFill="1" applyAlignment="1"/>
    <xf numFmtId="44" fontId="3" fillId="0" borderId="1" xfId="2" applyNumberFormat="1" applyFont="1" applyFill="1" applyBorder="1" applyAlignment="1"/>
    <xf numFmtId="49" fontId="5" fillId="0" borderId="0" xfId="0" applyNumberFormat="1" applyFont="1" applyBorder="1"/>
    <xf numFmtId="49" fontId="5" fillId="0" borderId="0" xfId="0" applyNumberFormat="1" applyFont="1" applyAlignment="1">
      <alignment horizontal="right"/>
    </xf>
    <xf numFmtId="14" fontId="9" fillId="0" borderId="0" xfId="0" applyNumberFormat="1" applyFont="1"/>
    <xf numFmtId="0" fontId="9" fillId="0" borderId="0" xfId="0" applyFont="1"/>
    <xf numFmtId="44" fontId="9" fillId="0" borderId="0" xfId="0" applyNumberFormat="1" applyFont="1"/>
    <xf numFmtId="49" fontId="9" fillId="0" borderId="0" xfId="0" applyNumberFormat="1" applyFont="1" applyAlignment="1">
      <alignment horizontal="right"/>
    </xf>
    <xf numFmtId="0" fontId="11" fillId="0" borderId="0" xfId="0" applyFont="1"/>
    <xf numFmtId="44" fontId="5" fillId="0" borderId="0" xfId="0" applyNumberFormat="1" applyFont="1" applyAlignment="1">
      <alignment horizontal="right"/>
    </xf>
    <xf numFmtId="44" fontId="6" fillId="0" borderId="0" xfId="0" applyNumberFormat="1" applyFont="1" applyBorder="1" applyAlignment="1">
      <alignment horizontal="center"/>
    </xf>
    <xf numFmtId="44" fontId="14" fillId="0" borderId="0" xfId="2" applyNumberFormat="1" applyFont="1" applyFill="1" applyAlignment="1">
      <alignment horizontal="right"/>
    </xf>
    <xf numFmtId="49" fontId="15" fillId="0" borderId="0" xfId="2" applyNumberFormat="1" applyFont="1" applyFill="1" applyAlignment="1"/>
    <xf numFmtId="49" fontId="15" fillId="0" borderId="1" xfId="2" applyNumberFormat="1" applyFont="1" applyFill="1" applyBorder="1" applyAlignment="1"/>
    <xf numFmtId="49" fontId="16" fillId="0" borderId="0" xfId="0" applyNumberFormat="1" applyFont="1"/>
    <xf numFmtId="49" fontId="16" fillId="0" borderId="0" xfId="0" applyNumberFormat="1" applyFont="1" applyAlignment="1">
      <alignment horizontal="center"/>
    </xf>
    <xf numFmtId="49" fontId="16" fillId="0" borderId="2" xfId="0" applyNumberFormat="1" applyFont="1" applyBorder="1"/>
    <xf numFmtId="49" fontId="11" fillId="0" borderId="0" xfId="0" applyNumberFormat="1" applyFont="1"/>
    <xf numFmtId="0" fontId="4" fillId="0" borderId="0" xfId="2" applyFont="1" applyFill="1" applyAlignment="1">
      <alignment horizontal="center"/>
    </xf>
    <xf numFmtId="14" fontId="5" fillId="0" borderId="2" xfId="0" applyNumberFormat="1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4" fontId="6" fillId="0" borderId="0" xfId="0" applyNumberFormat="1" applyFont="1" applyAlignment="1">
      <alignment horizontal="center"/>
    </xf>
    <xf numFmtId="44" fontId="6" fillId="0" borderId="1" xfId="0" applyNumberFormat="1" applyFont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0" fontId="3" fillId="0" borderId="0" xfId="2" applyFont="1" applyFill="1" applyBorder="1" applyAlignment="1"/>
    <xf numFmtId="14" fontId="16" fillId="0" borderId="0" xfId="0" applyNumberFormat="1" applyFont="1" applyAlignment="1">
      <alignment horizontal="center"/>
    </xf>
    <xf numFmtId="14" fontId="17" fillId="0" borderId="3" xfId="2" applyNumberFormat="1" applyFont="1" applyFill="1" applyBorder="1" applyAlignment="1"/>
    <xf numFmtId="44" fontId="6" fillId="0" borderId="3" xfId="0" applyNumberFormat="1" applyFont="1" applyBorder="1" applyAlignment="1"/>
    <xf numFmtId="49" fontId="15" fillId="0" borderId="0" xfId="2" applyNumberFormat="1" applyFont="1" applyFill="1" applyAlignment="1">
      <alignment horizontal="left"/>
    </xf>
    <xf numFmtId="49" fontId="12" fillId="0" borderId="0" xfId="0" applyNumberFormat="1" applyFont="1" applyBorder="1"/>
    <xf numFmtId="44" fontId="13" fillId="0" borderId="0" xfId="0" applyNumberFormat="1" applyFont="1" applyBorder="1"/>
    <xf numFmtId="1" fontId="5" fillId="0" borderId="0" xfId="0" applyNumberFormat="1" applyFont="1" applyBorder="1"/>
    <xf numFmtId="0" fontId="11" fillId="0" borderId="0" xfId="0" applyFont="1" applyBorder="1"/>
    <xf numFmtId="49" fontId="8" fillId="0" borderId="0" xfId="2" applyNumberFormat="1" applyFont="1" applyFill="1" applyAlignment="1"/>
    <xf numFmtId="49" fontId="10" fillId="0" borderId="0" xfId="1" applyNumberFormat="1" applyFont="1" applyFill="1" applyAlignment="1"/>
    <xf numFmtId="49" fontId="7" fillId="0" borderId="1" xfId="2" applyNumberFormat="1" applyFont="1" applyFill="1" applyBorder="1" applyAlignment="1"/>
    <xf numFmtId="49" fontId="6" fillId="0" borderId="0" xfId="0" applyNumberFormat="1" applyFont="1" applyAlignment="1">
      <alignment horizontal="center"/>
    </xf>
    <xf numFmtId="49" fontId="5" fillId="0" borderId="2" xfId="0" applyNumberFormat="1" applyFont="1" applyBorder="1"/>
    <xf numFmtId="49" fontId="9" fillId="0" borderId="0" xfId="0" applyNumberFormat="1" applyFont="1"/>
    <xf numFmtId="14" fontId="16" fillId="0" borderId="0" xfId="0" applyNumberFormat="1" applyFont="1"/>
    <xf numFmtId="0" fontId="16" fillId="0" borderId="0" xfId="0" applyFont="1"/>
    <xf numFmtId="44" fontId="16" fillId="0" borderId="0" xfId="0" applyNumberFormat="1" applyFont="1"/>
    <xf numFmtId="44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0" fillId="0" borderId="0" xfId="0" applyNumberFormat="1"/>
    <xf numFmtId="0" fontId="6" fillId="0" borderId="2" xfId="0" applyNumberFormat="1" applyFont="1" applyBorder="1" applyAlignment="1">
      <alignment horizontal="center"/>
    </xf>
    <xf numFmtId="44" fontId="0" fillId="0" borderId="0" xfId="0" applyNumberFormat="1"/>
    <xf numFmtId="44" fontId="6" fillId="0" borderId="2" xfId="0" applyNumberFormat="1" applyFont="1" applyBorder="1" applyAlignment="1">
      <alignment horizontal="center"/>
    </xf>
    <xf numFmtId="44" fontId="16" fillId="0" borderId="0" xfId="0" applyNumberFormat="1" applyFont="1" applyAlignment="1">
      <alignment horizontal="center"/>
    </xf>
    <xf numFmtId="1" fontId="0" fillId="0" borderId="0" xfId="0" applyNumberFormat="1"/>
    <xf numFmtId="1" fontId="6" fillId="0" borderId="2" xfId="0" applyNumberFormat="1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14" fontId="16" fillId="2" borderId="0" xfId="0" applyNumberFormat="1" applyFont="1" applyFill="1" applyAlignment="1">
      <alignment horizontal="center"/>
    </xf>
    <xf numFmtId="0" fontId="16" fillId="2" borderId="0" xfId="0" applyNumberFormat="1" applyFont="1" applyFill="1" applyAlignment="1">
      <alignment horizontal="center"/>
    </xf>
    <xf numFmtId="44" fontId="16" fillId="2" borderId="0" xfId="0" applyNumberFormat="1" applyFont="1" applyFill="1" applyAlignment="1">
      <alignment horizontal="center"/>
    </xf>
    <xf numFmtId="0" fontId="0" fillId="2" borderId="0" xfId="0" applyNumberFormat="1" applyFill="1"/>
    <xf numFmtId="0" fontId="5" fillId="0" borderId="0" xfId="0" applyNumberFormat="1" applyFont="1" applyAlignment="1">
      <alignment horizontal="center"/>
    </xf>
    <xf numFmtId="4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4" fontId="5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44" fontId="5" fillId="2" borderId="0" xfId="0" applyNumberFormat="1" applyFont="1" applyFill="1" applyAlignment="1">
      <alignment horizontal="center"/>
    </xf>
    <xf numFmtId="14" fontId="5" fillId="2" borderId="2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44" fontId="5" fillId="2" borderId="2" xfId="0" applyNumberFormat="1" applyFont="1" applyFill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44" fontId="5" fillId="0" borderId="2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NumberFormat="1" applyFont="1"/>
    <xf numFmtId="44" fontId="0" fillId="0" borderId="0" xfId="0" applyNumberFormat="1" applyFont="1"/>
    <xf numFmtId="1" fontId="0" fillId="0" borderId="0" xfId="0" applyNumberFormat="1" applyFont="1"/>
    <xf numFmtId="49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left"/>
    </xf>
    <xf numFmtId="49" fontId="16" fillId="2" borderId="0" xfId="0" applyNumberFormat="1" applyFont="1" applyFill="1"/>
    <xf numFmtId="44" fontId="5" fillId="2" borderId="0" xfId="0" applyNumberFormat="1" applyFont="1" applyFill="1"/>
    <xf numFmtId="44" fontId="20" fillId="0" borderId="0" xfId="0" applyNumberFormat="1" applyFont="1"/>
    <xf numFmtId="0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44" fontId="6" fillId="0" borderId="0" xfId="0" applyNumberFormat="1" applyFont="1" applyBorder="1" applyAlignment="1">
      <alignment horizontal="center"/>
    </xf>
    <xf numFmtId="14" fontId="3" fillId="0" borderId="1" xfId="2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</cellXfs>
  <cellStyles count="3">
    <cellStyle name="Explanatory Text" xfId="1" builtinId="53"/>
    <cellStyle name="Normal" xfId="0" builtinId="0"/>
    <cellStyle name="Normal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1"/>
  <sheetViews>
    <sheetView tabSelected="1" workbookViewId="0">
      <selection activeCell="I22" sqref="I22"/>
    </sheetView>
  </sheetViews>
  <sheetFormatPr defaultColWidth="9.140625" defaultRowHeight="15" x14ac:dyDescent="0.25"/>
  <cols>
    <col min="1" max="1" width="16" style="11" customWidth="1"/>
    <col min="2" max="2" width="13.42578125" style="14" customWidth="1"/>
    <col min="3" max="3" width="50.5703125" style="30" customWidth="1"/>
    <col min="4" max="4" width="21.5703125" style="8" customWidth="1"/>
    <col min="5" max="5" width="2" style="4" customWidth="1"/>
    <col min="6" max="6" width="17.7109375" style="5" customWidth="1"/>
    <col min="7" max="7" width="20.140625" style="5" customWidth="1"/>
    <col min="8" max="10" width="17.7109375" style="5" customWidth="1"/>
    <col min="11" max="11" width="22.28515625" style="5" customWidth="1"/>
    <col min="12" max="12" width="2" style="5" customWidth="1"/>
    <col min="13" max="14" width="17.7109375" style="5" customWidth="1"/>
    <col min="15" max="15" width="18.85546875" style="5" customWidth="1"/>
    <col min="16" max="16" width="2" style="5" customWidth="1"/>
    <col min="17" max="17" width="17.7109375" style="5" customWidth="1"/>
    <col min="18" max="16384" width="9.140625" style="4"/>
  </cols>
  <sheetData>
    <row r="1" spans="1:20" s="3" customFormat="1" ht="19.5" x14ac:dyDescent="0.35">
      <c r="A1" s="52" t="s">
        <v>41</v>
      </c>
      <c r="B1" s="52"/>
      <c r="C1" s="28"/>
      <c r="D1" s="10"/>
      <c r="E1" s="1"/>
      <c r="F1" s="15"/>
      <c r="G1" s="15"/>
      <c r="H1" s="15"/>
      <c r="I1" s="15"/>
      <c r="J1" s="15"/>
      <c r="K1" s="15"/>
      <c r="L1" s="15"/>
      <c r="O1" s="15"/>
      <c r="P1" s="15"/>
      <c r="Q1" s="27" t="s">
        <v>6</v>
      </c>
      <c r="R1" s="1"/>
      <c r="S1" s="2"/>
      <c r="T1" s="1"/>
    </row>
    <row r="2" spans="1:20" s="3" customFormat="1" ht="19.5" x14ac:dyDescent="0.35">
      <c r="A2" s="52" t="s">
        <v>42</v>
      </c>
      <c r="B2" s="53"/>
      <c r="C2" s="28"/>
      <c r="E2" s="1"/>
      <c r="F2" s="15"/>
      <c r="G2" s="15"/>
      <c r="H2" s="15"/>
      <c r="I2" s="15"/>
      <c r="J2" s="15"/>
      <c r="K2" s="15"/>
      <c r="L2" s="15"/>
      <c r="O2" s="15"/>
      <c r="P2" s="15"/>
      <c r="Q2" s="16"/>
      <c r="R2" s="1"/>
      <c r="S2" s="2"/>
      <c r="T2" s="1"/>
    </row>
    <row r="3" spans="1:20" s="3" customFormat="1" ht="19.5" x14ac:dyDescent="0.35">
      <c r="A3" s="52" t="s">
        <v>40</v>
      </c>
      <c r="B3" s="53"/>
      <c r="C3" s="47"/>
      <c r="E3" s="1"/>
      <c r="F3" s="15"/>
      <c r="G3" s="15"/>
      <c r="H3" s="15"/>
      <c r="I3" s="15"/>
      <c r="J3" s="15"/>
      <c r="K3" s="15"/>
      <c r="L3" s="15"/>
      <c r="O3" s="15"/>
      <c r="P3" s="15"/>
      <c r="Q3" s="16"/>
      <c r="R3" s="1"/>
      <c r="S3" s="2"/>
      <c r="T3" s="1"/>
    </row>
    <row r="4" spans="1:20" s="3" customFormat="1" ht="21.75" thickBot="1" x14ac:dyDescent="0.4">
      <c r="A4" s="34"/>
      <c r="B4" s="54"/>
      <c r="C4" s="29"/>
      <c r="D4" s="12"/>
      <c r="E4" s="43"/>
      <c r="F4" s="99" t="s">
        <v>64</v>
      </c>
      <c r="G4" s="99"/>
      <c r="H4" s="99"/>
      <c r="I4" s="99"/>
      <c r="J4" s="99"/>
      <c r="K4" s="99"/>
      <c r="L4" s="99"/>
      <c r="M4" s="99"/>
      <c r="N4" s="99"/>
      <c r="O4" s="99"/>
      <c r="P4" s="17"/>
      <c r="Q4" s="17"/>
    </row>
    <row r="5" spans="1:20" ht="15.75" x14ac:dyDescent="0.25">
      <c r="B5" s="55" t="s">
        <v>27</v>
      </c>
      <c r="D5" s="38" t="s">
        <v>9</v>
      </c>
      <c r="F5" s="45" t="s">
        <v>24</v>
      </c>
      <c r="G5" s="45"/>
      <c r="H5" s="45"/>
      <c r="I5" s="45"/>
      <c r="J5" s="45"/>
      <c r="K5" s="45"/>
      <c r="M5" s="46" t="s">
        <v>25</v>
      </c>
      <c r="N5" s="46"/>
      <c r="O5" s="46"/>
      <c r="Q5" s="24"/>
    </row>
    <row r="6" spans="1:20" x14ac:dyDescent="0.25">
      <c r="B6" s="55" t="s">
        <v>26</v>
      </c>
      <c r="C6" s="31"/>
      <c r="D6" s="38" t="s">
        <v>8</v>
      </c>
      <c r="F6" s="40" t="s">
        <v>10</v>
      </c>
      <c r="G6" s="40" t="s">
        <v>29</v>
      </c>
      <c r="H6" s="26" t="s">
        <v>13</v>
      </c>
      <c r="I6" s="26"/>
      <c r="J6" s="26" t="s">
        <v>16</v>
      </c>
      <c r="K6" s="26" t="s">
        <v>18</v>
      </c>
      <c r="M6" s="98"/>
      <c r="N6" s="98"/>
      <c r="O6" s="98"/>
      <c r="Q6" s="26" t="s">
        <v>22</v>
      </c>
    </row>
    <row r="7" spans="1:20" ht="15.75" thickBot="1" x14ac:dyDescent="0.3">
      <c r="A7" s="39" t="s">
        <v>28</v>
      </c>
      <c r="B7" s="39" t="s">
        <v>7</v>
      </c>
      <c r="C7" s="42" t="s">
        <v>0</v>
      </c>
      <c r="D7" s="39" t="s">
        <v>33</v>
      </c>
      <c r="E7" s="18"/>
      <c r="F7" s="39" t="s">
        <v>11</v>
      </c>
      <c r="G7" s="39" t="s">
        <v>12</v>
      </c>
      <c r="H7" s="39" t="s">
        <v>14</v>
      </c>
      <c r="I7" s="39" t="s">
        <v>15</v>
      </c>
      <c r="J7" s="39" t="s">
        <v>17</v>
      </c>
      <c r="K7" s="39" t="s">
        <v>19</v>
      </c>
      <c r="L7" s="18"/>
      <c r="M7" s="39" t="s">
        <v>34</v>
      </c>
      <c r="N7" s="39" t="s">
        <v>35</v>
      </c>
      <c r="O7" s="39" t="s">
        <v>20</v>
      </c>
      <c r="P7" s="7"/>
      <c r="Q7" s="41" t="s">
        <v>21</v>
      </c>
    </row>
    <row r="9" spans="1:20" x14ac:dyDescent="0.25">
      <c r="A9" s="72">
        <v>43957</v>
      </c>
      <c r="C9" s="93" t="s">
        <v>23</v>
      </c>
      <c r="Q9" s="94">
        <v>200000</v>
      </c>
    </row>
    <row r="11" spans="1:20" x14ac:dyDescent="0.25">
      <c r="A11" s="44">
        <v>43964</v>
      </c>
      <c r="B11" s="30">
        <v>1234</v>
      </c>
      <c r="C11" s="30" t="s">
        <v>36</v>
      </c>
      <c r="D11" s="58" t="s">
        <v>63</v>
      </c>
      <c r="E11" s="59"/>
      <c r="F11" s="60">
        <v>10000</v>
      </c>
      <c r="G11" s="60">
        <v>-2328.77</v>
      </c>
      <c r="H11" s="60">
        <f t="shared" ref="H11:H32" si="0">F11+G11</f>
        <v>7671.23</v>
      </c>
      <c r="I11" s="60"/>
      <c r="J11" s="60"/>
      <c r="K11" s="60"/>
      <c r="L11" s="60"/>
      <c r="M11" s="60"/>
      <c r="N11" s="60"/>
      <c r="O11" s="60"/>
      <c r="Q11" s="5">
        <f>Q9-SUM(H11:O11)</f>
        <v>192328.77</v>
      </c>
    </row>
    <row r="12" spans="1:20" x14ac:dyDescent="0.25">
      <c r="A12" s="44">
        <v>43964</v>
      </c>
      <c r="B12" s="30" t="s">
        <v>37</v>
      </c>
      <c r="C12" s="30" t="s">
        <v>38</v>
      </c>
      <c r="D12" s="58" t="s">
        <v>39</v>
      </c>
      <c r="E12" s="59"/>
      <c r="F12" s="60"/>
      <c r="G12" s="60"/>
      <c r="H12" s="60">
        <f t="shared" si="0"/>
        <v>0</v>
      </c>
      <c r="I12" s="60"/>
      <c r="J12" s="60"/>
      <c r="K12" s="60"/>
      <c r="L12" s="60"/>
      <c r="M12" s="60">
        <v>5000</v>
      </c>
      <c r="N12" s="60"/>
      <c r="O12" s="60"/>
      <c r="Q12" s="5">
        <f t="shared" ref="Q12:Q31" si="1">Q11-SUM(H12:O12)</f>
        <v>187328.77</v>
      </c>
    </row>
    <row r="13" spans="1:20" x14ac:dyDescent="0.25">
      <c r="H13" s="5">
        <f t="shared" si="0"/>
        <v>0</v>
      </c>
      <c r="Q13" s="5">
        <f t="shared" si="1"/>
        <v>187328.77</v>
      </c>
    </row>
    <row r="14" spans="1:20" x14ac:dyDescent="0.25">
      <c r="H14" s="5">
        <f t="shared" si="0"/>
        <v>0</v>
      </c>
      <c r="Q14" s="5">
        <f t="shared" si="1"/>
        <v>187328.77</v>
      </c>
    </row>
    <row r="15" spans="1:20" x14ac:dyDescent="0.25">
      <c r="H15" s="5">
        <f t="shared" si="0"/>
        <v>0</v>
      </c>
      <c r="Q15" s="5">
        <f t="shared" si="1"/>
        <v>187328.77</v>
      </c>
    </row>
    <row r="16" spans="1:20" x14ac:dyDescent="0.25">
      <c r="H16" s="5">
        <f t="shared" si="0"/>
        <v>0</v>
      </c>
      <c r="Q16" s="5">
        <f t="shared" si="1"/>
        <v>187328.77</v>
      </c>
    </row>
    <row r="17" spans="1:17" x14ac:dyDescent="0.25">
      <c r="H17" s="5">
        <f t="shared" si="0"/>
        <v>0</v>
      </c>
      <c r="Q17" s="5">
        <f t="shared" si="1"/>
        <v>187328.77</v>
      </c>
    </row>
    <row r="18" spans="1:17" x14ac:dyDescent="0.25">
      <c r="H18" s="5">
        <f t="shared" si="0"/>
        <v>0</v>
      </c>
      <c r="Q18" s="5">
        <f t="shared" si="1"/>
        <v>187328.77</v>
      </c>
    </row>
    <row r="19" spans="1:17" x14ac:dyDescent="0.25">
      <c r="H19" s="5">
        <f t="shared" si="0"/>
        <v>0</v>
      </c>
      <c r="Q19" s="5">
        <f t="shared" si="1"/>
        <v>187328.77</v>
      </c>
    </row>
    <row r="20" spans="1:17" x14ac:dyDescent="0.25">
      <c r="H20" s="5">
        <f t="shared" si="0"/>
        <v>0</v>
      </c>
      <c r="Q20" s="5">
        <f t="shared" si="1"/>
        <v>187328.77</v>
      </c>
    </row>
    <row r="21" spans="1:17" x14ac:dyDescent="0.25">
      <c r="H21" s="5">
        <f t="shared" si="0"/>
        <v>0</v>
      </c>
      <c r="Q21" s="5">
        <f t="shared" si="1"/>
        <v>187328.77</v>
      </c>
    </row>
    <row r="22" spans="1:17" x14ac:dyDescent="0.25">
      <c r="H22" s="5">
        <f t="shared" si="0"/>
        <v>0</v>
      </c>
      <c r="Q22" s="5">
        <f t="shared" si="1"/>
        <v>187328.77</v>
      </c>
    </row>
    <row r="23" spans="1:17" x14ac:dyDescent="0.25">
      <c r="H23" s="5">
        <f t="shared" si="0"/>
        <v>0</v>
      </c>
      <c r="Q23" s="5">
        <f t="shared" si="1"/>
        <v>187328.77</v>
      </c>
    </row>
    <row r="24" spans="1:17" x14ac:dyDescent="0.25">
      <c r="H24" s="5">
        <f t="shared" si="0"/>
        <v>0</v>
      </c>
      <c r="Q24" s="5">
        <f t="shared" si="1"/>
        <v>187328.77</v>
      </c>
    </row>
    <row r="25" spans="1:17" x14ac:dyDescent="0.25">
      <c r="H25" s="5">
        <f t="shared" si="0"/>
        <v>0</v>
      </c>
      <c r="Q25" s="5">
        <f t="shared" si="1"/>
        <v>187328.77</v>
      </c>
    </row>
    <row r="26" spans="1:17" x14ac:dyDescent="0.25">
      <c r="H26" s="5">
        <f t="shared" si="0"/>
        <v>0</v>
      </c>
      <c r="Q26" s="5">
        <f t="shared" si="1"/>
        <v>187328.77</v>
      </c>
    </row>
    <row r="27" spans="1:17" x14ac:dyDescent="0.25">
      <c r="H27" s="5">
        <f t="shared" si="0"/>
        <v>0</v>
      </c>
      <c r="Q27" s="5">
        <f t="shared" si="1"/>
        <v>187328.77</v>
      </c>
    </row>
    <row r="28" spans="1:17" x14ac:dyDescent="0.25">
      <c r="H28" s="5">
        <f t="shared" si="0"/>
        <v>0</v>
      </c>
      <c r="Q28" s="5">
        <f t="shared" si="1"/>
        <v>187328.77</v>
      </c>
    </row>
    <row r="29" spans="1:17" x14ac:dyDescent="0.25">
      <c r="H29" s="5">
        <f t="shared" si="0"/>
        <v>0</v>
      </c>
      <c r="Q29" s="5">
        <f t="shared" si="1"/>
        <v>187328.77</v>
      </c>
    </row>
    <row r="30" spans="1:17" x14ac:dyDescent="0.25">
      <c r="H30" s="5">
        <f t="shared" si="0"/>
        <v>0</v>
      </c>
      <c r="Q30" s="5">
        <f t="shared" si="1"/>
        <v>187328.77</v>
      </c>
    </row>
    <row r="31" spans="1:17" x14ac:dyDescent="0.25">
      <c r="H31" s="5">
        <f t="shared" si="0"/>
        <v>0</v>
      </c>
      <c r="Q31" s="5">
        <f t="shared" si="1"/>
        <v>187328.77</v>
      </c>
    </row>
    <row r="32" spans="1:17" x14ac:dyDescent="0.25">
      <c r="A32" s="35"/>
      <c r="B32" s="56"/>
      <c r="C32" s="32"/>
      <c r="D32" s="9"/>
      <c r="F32" s="6"/>
      <c r="G32" s="6"/>
      <c r="H32" s="6">
        <f t="shared" si="0"/>
        <v>0</v>
      </c>
      <c r="I32" s="6"/>
      <c r="J32" s="6"/>
      <c r="K32" s="6"/>
      <c r="M32" s="6"/>
      <c r="N32" s="6"/>
      <c r="O32" s="6"/>
      <c r="Q32" s="6">
        <f>Q31-SUM(H32:O32)</f>
        <v>187328.77</v>
      </c>
    </row>
    <row r="33" spans="1:17" x14ac:dyDescent="0.25">
      <c r="F33" s="5">
        <f>SUM(F8:F32)</f>
        <v>10000</v>
      </c>
      <c r="G33" s="5">
        <f t="shared" ref="G33:K33" si="2">SUM(G8:G32)</f>
        <v>-2328.77</v>
      </c>
      <c r="H33" s="5">
        <f t="shared" si="2"/>
        <v>7671.23</v>
      </c>
      <c r="I33" s="5">
        <f t="shared" si="2"/>
        <v>0</v>
      </c>
      <c r="J33" s="5">
        <f t="shared" si="2"/>
        <v>0</v>
      </c>
      <c r="K33" s="5">
        <f t="shared" si="2"/>
        <v>0</v>
      </c>
      <c r="M33" s="5">
        <f t="shared" ref="M33:O33" si="3">SUM(M8:M32)</f>
        <v>5000</v>
      </c>
      <c r="O33" s="5">
        <f t="shared" si="3"/>
        <v>0</v>
      </c>
      <c r="Q33" s="7">
        <f>Q32</f>
        <v>187328.77</v>
      </c>
    </row>
    <row r="35" spans="1:17" ht="18.75" x14ac:dyDescent="0.3">
      <c r="A35" s="36" t="s">
        <v>1</v>
      </c>
      <c r="B35" s="57"/>
      <c r="C35" s="33"/>
      <c r="D35" s="20"/>
      <c r="E35" s="21"/>
      <c r="F35" s="22"/>
      <c r="G35" s="22"/>
      <c r="I35" s="48"/>
      <c r="J35" s="49"/>
      <c r="K35" s="7"/>
      <c r="P35" s="25"/>
    </row>
    <row r="36" spans="1:17" x14ac:dyDescent="0.25">
      <c r="A36" s="37">
        <v>1</v>
      </c>
      <c r="B36" s="33" t="s">
        <v>32</v>
      </c>
      <c r="D36" s="23"/>
      <c r="E36" s="21"/>
      <c r="F36" s="22"/>
      <c r="G36" s="22"/>
      <c r="I36" s="18"/>
      <c r="J36" s="7"/>
      <c r="K36" s="7"/>
    </row>
    <row r="37" spans="1:17" x14ac:dyDescent="0.25">
      <c r="A37" s="37" t="s">
        <v>2</v>
      </c>
      <c r="B37" s="33" t="s">
        <v>31</v>
      </c>
      <c r="D37" s="23"/>
      <c r="E37" s="21"/>
      <c r="F37" s="22"/>
      <c r="G37" s="22"/>
      <c r="I37" s="18"/>
      <c r="J37" s="7"/>
      <c r="K37" s="7"/>
    </row>
    <row r="38" spans="1:17" x14ac:dyDescent="0.25">
      <c r="A38" s="37" t="s">
        <v>3</v>
      </c>
      <c r="B38" s="33" t="s">
        <v>30</v>
      </c>
      <c r="D38" s="23"/>
      <c r="I38" s="18"/>
      <c r="J38" s="7"/>
      <c r="K38" s="7"/>
    </row>
    <row r="39" spans="1:17" x14ac:dyDescent="0.25">
      <c r="A39" s="37" t="s">
        <v>4</v>
      </c>
      <c r="B39" s="33" t="s">
        <v>5</v>
      </c>
      <c r="D39" s="23"/>
      <c r="I39" s="18"/>
      <c r="J39" s="7"/>
      <c r="K39" s="7"/>
    </row>
    <row r="40" spans="1:17" x14ac:dyDescent="0.25">
      <c r="A40" s="13"/>
      <c r="B40" s="19"/>
      <c r="C40" s="33"/>
      <c r="D40" s="19"/>
      <c r="I40" s="18"/>
      <c r="J40" s="50"/>
      <c r="K40" s="51"/>
    </row>
    <row r="41" spans="1:17" x14ac:dyDescent="0.25">
      <c r="A41" s="13"/>
      <c r="B41" s="19"/>
      <c r="D41" s="19"/>
      <c r="I41" s="18"/>
      <c r="J41" s="50"/>
      <c r="K41" s="51"/>
    </row>
    <row r="42" spans="1:17" x14ac:dyDescent="0.25">
      <c r="A42" s="13"/>
      <c r="B42" s="19"/>
      <c r="D42" s="19"/>
      <c r="I42" s="18"/>
      <c r="J42" s="50"/>
      <c r="K42" s="7"/>
    </row>
    <row r="43" spans="1:17" x14ac:dyDescent="0.25">
      <c r="A43" s="13"/>
      <c r="B43" s="19"/>
      <c r="D43" s="19"/>
      <c r="I43" s="18"/>
      <c r="J43" s="7"/>
      <c r="K43" s="7"/>
    </row>
    <row r="44" spans="1:17" x14ac:dyDescent="0.25">
      <c r="A44" s="13"/>
      <c r="B44" s="19"/>
      <c r="D44" s="19"/>
      <c r="I44" s="18"/>
      <c r="J44" s="7"/>
      <c r="K44" s="7"/>
    </row>
    <row r="45" spans="1:17" x14ac:dyDescent="0.25">
      <c r="A45" s="13"/>
      <c r="D45" s="14"/>
      <c r="I45" s="14"/>
    </row>
    <row r="46" spans="1:17" x14ac:dyDescent="0.25">
      <c r="I46" s="14"/>
    </row>
    <row r="47" spans="1:17" x14ac:dyDescent="0.25">
      <c r="I47" s="14"/>
    </row>
    <row r="48" spans="1:17" x14ac:dyDescent="0.25">
      <c r="I48" s="14"/>
    </row>
    <row r="49" spans="9:9" x14ac:dyDescent="0.25">
      <c r="I49" s="14"/>
    </row>
    <row r="50" spans="9:9" x14ac:dyDescent="0.25">
      <c r="I50" s="14"/>
    </row>
    <row r="51" spans="9:9" x14ac:dyDescent="0.25">
      <c r="I51" s="14"/>
    </row>
  </sheetData>
  <mergeCells count="2">
    <mergeCell ref="M6:O6"/>
    <mergeCell ref="F4:O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3"/>
  <sheetViews>
    <sheetView workbookViewId="0">
      <selection activeCell="I10" sqref="I10"/>
    </sheetView>
  </sheetViews>
  <sheetFormatPr defaultRowHeight="15" x14ac:dyDescent="0.25"/>
  <cols>
    <col min="1" max="1" width="15.7109375" customWidth="1"/>
    <col min="2" max="2" width="34.85546875" style="64" customWidth="1"/>
    <col min="3" max="3" width="21.85546875" style="66" customWidth="1"/>
    <col min="4" max="4" width="13.140625" customWidth="1"/>
    <col min="5" max="5" width="13" customWidth="1"/>
    <col min="6" max="6" width="11.5703125" style="69" customWidth="1"/>
    <col min="7" max="7" width="19" style="66" customWidth="1"/>
    <col min="8" max="9" width="18.140625" customWidth="1"/>
    <col min="10" max="10" width="23.85546875" style="66" bestFit="1" customWidth="1"/>
  </cols>
  <sheetData>
    <row r="1" spans="1:11" x14ac:dyDescent="0.25">
      <c r="A1" s="52" t="s">
        <v>41</v>
      </c>
      <c r="B1" s="75"/>
    </row>
    <row r="2" spans="1:11" x14ac:dyDescent="0.25">
      <c r="A2" s="52" t="s">
        <v>42</v>
      </c>
      <c r="B2" s="75"/>
    </row>
    <row r="3" spans="1:11" x14ac:dyDescent="0.25">
      <c r="A3" s="52" t="s">
        <v>53</v>
      </c>
      <c r="B3" s="75"/>
      <c r="C3" s="95" t="s">
        <v>62</v>
      </c>
    </row>
    <row r="4" spans="1:11" x14ac:dyDescent="0.25">
      <c r="D4" s="100" t="s">
        <v>46</v>
      </c>
      <c r="E4" s="100"/>
    </row>
    <row r="5" spans="1:11" x14ac:dyDescent="0.25">
      <c r="A5" s="39" t="s">
        <v>28</v>
      </c>
      <c r="B5" s="65" t="s">
        <v>43</v>
      </c>
      <c r="C5" s="67" t="s">
        <v>51</v>
      </c>
      <c r="D5" s="39" t="s">
        <v>44</v>
      </c>
      <c r="E5" s="39" t="s">
        <v>45</v>
      </c>
      <c r="F5" s="70" t="s">
        <v>47</v>
      </c>
      <c r="G5" s="67" t="s">
        <v>49</v>
      </c>
      <c r="H5" s="39" t="s">
        <v>50</v>
      </c>
      <c r="I5" s="39" t="s">
        <v>54</v>
      </c>
      <c r="J5" s="67" t="s">
        <v>52</v>
      </c>
      <c r="K5" s="62"/>
    </row>
    <row r="6" spans="1:11" x14ac:dyDescent="0.25">
      <c r="A6" s="63"/>
      <c r="B6" s="96"/>
      <c r="C6" s="61"/>
      <c r="D6" s="63"/>
      <c r="E6" s="63"/>
      <c r="F6" s="97"/>
      <c r="G6" s="61"/>
      <c r="H6" s="63"/>
      <c r="I6" s="63"/>
      <c r="J6" s="61"/>
      <c r="K6" s="63"/>
    </row>
    <row r="7" spans="1:11" x14ac:dyDescent="0.25">
      <c r="A7" s="72">
        <v>43964</v>
      </c>
      <c r="B7" s="73" t="s">
        <v>48</v>
      </c>
      <c r="C7" s="74">
        <v>5000</v>
      </c>
      <c r="D7" s="72">
        <v>43948</v>
      </c>
      <c r="E7" s="72">
        <v>43961</v>
      </c>
      <c r="F7" s="71">
        <f>E7-D7+1</f>
        <v>14</v>
      </c>
      <c r="G7" s="68">
        <f>C7/(F7/365)</f>
        <v>130357.14285714286</v>
      </c>
      <c r="H7" s="68">
        <f>IF(G7&gt;100000, 100000-G7,0)</f>
        <v>-30357.142857142855</v>
      </c>
      <c r="I7" s="68">
        <f>C7*(H7/G7)</f>
        <v>-1164.3835616438355</v>
      </c>
      <c r="J7" s="68">
        <f>C7*((G7+H7)/G7)</f>
        <v>3835.6164383561641</v>
      </c>
      <c r="K7" s="44"/>
    </row>
    <row r="8" spans="1:11" x14ac:dyDescent="0.25">
      <c r="A8" s="72">
        <v>43964</v>
      </c>
      <c r="B8" s="73" t="s">
        <v>55</v>
      </c>
      <c r="C8" s="74">
        <v>5000</v>
      </c>
      <c r="D8" s="72">
        <v>43948</v>
      </c>
      <c r="E8" s="72">
        <v>43961</v>
      </c>
      <c r="F8" s="71">
        <f>E8-D8+1</f>
        <v>14</v>
      </c>
      <c r="G8" s="68">
        <f t="shared" ref="G8:G24" si="0">C8/(F8/365)</f>
        <v>130357.14285714286</v>
      </c>
      <c r="H8" s="68">
        <f t="shared" ref="H8:H24" si="1">IF(G8&gt;100000, 100000-G8,0)</f>
        <v>-30357.142857142855</v>
      </c>
      <c r="I8" s="68">
        <f t="shared" ref="I8:I24" si="2">C8*(H8/G8)</f>
        <v>-1164.3835616438355</v>
      </c>
      <c r="J8" s="68">
        <f t="shared" ref="J8:J24" si="3">C8*((G8+H8)/G8)</f>
        <v>3835.6164383561641</v>
      </c>
      <c r="K8" s="44"/>
    </row>
    <row r="9" spans="1:11" x14ac:dyDescent="0.25">
      <c r="A9" s="79"/>
      <c r="B9" s="80"/>
      <c r="C9" s="81"/>
      <c r="D9" s="79"/>
      <c r="E9" s="79"/>
      <c r="F9" s="78">
        <f t="shared" ref="F9:F24" si="4">E9-D9+1</f>
        <v>1</v>
      </c>
      <c r="G9" s="77">
        <f t="shared" si="0"/>
        <v>0</v>
      </c>
      <c r="H9" s="77">
        <f t="shared" si="1"/>
        <v>0</v>
      </c>
      <c r="I9" s="77" t="e">
        <f>C9*(H9/G9)</f>
        <v>#DIV/0!</v>
      </c>
      <c r="J9" s="77" t="e">
        <f t="shared" si="3"/>
        <v>#DIV/0!</v>
      </c>
      <c r="K9" s="44"/>
    </row>
    <row r="10" spans="1:11" x14ac:dyDescent="0.25">
      <c r="A10" s="79"/>
      <c r="B10" s="80"/>
      <c r="C10" s="81"/>
      <c r="D10" s="79"/>
      <c r="E10" s="79"/>
      <c r="F10" s="78">
        <f t="shared" si="4"/>
        <v>1</v>
      </c>
      <c r="G10" s="77">
        <f t="shared" si="0"/>
        <v>0</v>
      </c>
      <c r="H10" s="77">
        <f t="shared" si="1"/>
        <v>0</v>
      </c>
      <c r="I10" s="77" t="e">
        <f t="shared" si="2"/>
        <v>#DIV/0!</v>
      </c>
      <c r="J10" s="77" t="e">
        <f t="shared" si="3"/>
        <v>#DIV/0!</v>
      </c>
      <c r="K10" s="44"/>
    </row>
    <row r="11" spans="1:11" x14ac:dyDescent="0.25">
      <c r="A11" s="79"/>
      <c r="B11" s="80"/>
      <c r="C11" s="81"/>
      <c r="D11" s="79"/>
      <c r="E11" s="79"/>
      <c r="F11" s="78">
        <f t="shared" si="4"/>
        <v>1</v>
      </c>
      <c r="G11" s="77">
        <f t="shared" si="0"/>
        <v>0</v>
      </c>
      <c r="H11" s="77">
        <f t="shared" si="1"/>
        <v>0</v>
      </c>
      <c r="I11" s="77" t="e">
        <f t="shared" si="2"/>
        <v>#DIV/0!</v>
      </c>
      <c r="J11" s="77" t="e">
        <f t="shared" si="3"/>
        <v>#DIV/0!</v>
      </c>
      <c r="K11" s="44"/>
    </row>
    <row r="12" spans="1:11" x14ac:dyDescent="0.25">
      <c r="A12" s="79"/>
      <c r="B12" s="80"/>
      <c r="C12" s="81"/>
      <c r="D12" s="79"/>
      <c r="E12" s="79"/>
      <c r="F12" s="78">
        <f t="shared" si="4"/>
        <v>1</v>
      </c>
      <c r="G12" s="77">
        <f t="shared" si="0"/>
        <v>0</v>
      </c>
      <c r="H12" s="77">
        <f t="shared" si="1"/>
        <v>0</v>
      </c>
      <c r="I12" s="77" t="e">
        <f t="shared" si="2"/>
        <v>#DIV/0!</v>
      </c>
      <c r="J12" s="77" t="e">
        <f t="shared" si="3"/>
        <v>#DIV/0!</v>
      </c>
      <c r="K12" s="44"/>
    </row>
    <row r="13" spans="1:11" x14ac:dyDescent="0.25">
      <c r="A13" s="79"/>
      <c r="B13" s="80"/>
      <c r="C13" s="81"/>
      <c r="D13" s="79"/>
      <c r="E13" s="79"/>
      <c r="F13" s="78">
        <f t="shared" si="4"/>
        <v>1</v>
      </c>
      <c r="G13" s="77">
        <f t="shared" si="0"/>
        <v>0</v>
      </c>
      <c r="H13" s="77">
        <f t="shared" si="1"/>
        <v>0</v>
      </c>
      <c r="I13" s="77" t="e">
        <f t="shared" si="2"/>
        <v>#DIV/0!</v>
      </c>
      <c r="J13" s="77" t="e">
        <f t="shared" si="3"/>
        <v>#DIV/0!</v>
      </c>
      <c r="K13" s="44"/>
    </row>
    <row r="14" spans="1:11" x14ac:dyDescent="0.25">
      <c r="A14" s="79"/>
      <c r="B14" s="80"/>
      <c r="C14" s="81"/>
      <c r="D14" s="79"/>
      <c r="E14" s="79"/>
      <c r="F14" s="78">
        <f t="shared" si="4"/>
        <v>1</v>
      </c>
      <c r="G14" s="77">
        <f t="shared" si="0"/>
        <v>0</v>
      </c>
      <c r="H14" s="77">
        <f t="shared" si="1"/>
        <v>0</v>
      </c>
      <c r="I14" s="77" t="e">
        <f t="shared" si="2"/>
        <v>#DIV/0!</v>
      </c>
      <c r="J14" s="77" t="e">
        <f t="shared" si="3"/>
        <v>#DIV/0!</v>
      </c>
      <c r="K14" s="44"/>
    </row>
    <row r="15" spans="1:11" x14ac:dyDescent="0.25">
      <c r="A15" s="79"/>
      <c r="B15" s="80"/>
      <c r="C15" s="81"/>
      <c r="D15" s="79"/>
      <c r="E15" s="79"/>
      <c r="F15" s="78">
        <f t="shared" si="4"/>
        <v>1</v>
      </c>
      <c r="G15" s="77">
        <f t="shared" si="0"/>
        <v>0</v>
      </c>
      <c r="H15" s="77">
        <f t="shared" si="1"/>
        <v>0</v>
      </c>
      <c r="I15" s="77" t="e">
        <f t="shared" si="2"/>
        <v>#DIV/0!</v>
      </c>
      <c r="J15" s="77" t="e">
        <f t="shared" si="3"/>
        <v>#DIV/0!</v>
      </c>
      <c r="K15" s="44"/>
    </row>
    <row r="16" spans="1:11" x14ac:dyDescent="0.25">
      <c r="A16" s="79"/>
      <c r="B16" s="80"/>
      <c r="C16" s="81"/>
      <c r="D16" s="79"/>
      <c r="E16" s="79"/>
      <c r="F16" s="78">
        <f t="shared" si="4"/>
        <v>1</v>
      </c>
      <c r="G16" s="77">
        <f t="shared" si="0"/>
        <v>0</v>
      </c>
      <c r="H16" s="77">
        <f t="shared" si="1"/>
        <v>0</v>
      </c>
      <c r="I16" s="77" t="e">
        <f t="shared" si="2"/>
        <v>#DIV/0!</v>
      </c>
      <c r="J16" s="77" t="e">
        <f t="shared" si="3"/>
        <v>#DIV/0!</v>
      </c>
      <c r="K16" s="44"/>
    </row>
    <row r="17" spans="1:11" x14ac:dyDescent="0.25">
      <c r="A17" s="79"/>
      <c r="B17" s="80"/>
      <c r="C17" s="81"/>
      <c r="D17" s="79"/>
      <c r="E17" s="79"/>
      <c r="F17" s="78">
        <f t="shared" si="4"/>
        <v>1</v>
      </c>
      <c r="G17" s="77">
        <f t="shared" si="0"/>
        <v>0</v>
      </c>
      <c r="H17" s="77">
        <f t="shared" si="1"/>
        <v>0</v>
      </c>
      <c r="I17" s="77" t="e">
        <f t="shared" si="2"/>
        <v>#DIV/0!</v>
      </c>
      <c r="J17" s="77" t="e">
        <f t="shared" si="3"/>
        <v>#DIV/0!</v>
      </c>
      <c r="K17" s="44"/>
    </row>
    <row r="18" spans="1:11" x14ac:dyDescent="0.25">
      <c r="A18" s="79"/>
      <c r="B18" s="80"/>
      <c r="C18" s="81"/>
      <c r="D18" s="79"/>
      <c r="E18" s="79"/>
      <c r="F18" s="78">
        <f t="shared" si="4"/>
        <v>1</v>
      </c>
      <c r="G18" s="77">
        <f t="shared" si="0"/>
        <v>0</v>
      </c>
      <c r="H18" s="77">
        <f t="shared" si="1"/>
        <v>0</v>
      </c>
      <c r="I18" s="77" t="e">
        <f t="shared" si="2"/>
        <v>#DIV/0!</v>
      </c>
      <c r="J18" s="77" t="e">
        <f t="shared" si="3"/>
        <v>#DIV/0!</v>
      </c>
      <c r="K18" s="44"/>
    </row>
    <row r="19" spans="1:11" x14ac:dyDescent="0.25">
      <c r="A19" s="79"/>
      <c r="B19" s="80"/>
      <c r="C19" s="81"/>
      <c r="D19" s="79"/>
      <c r="E19" s="79"/>
      <c r="F19" s="78">
        <f t="shared" si="4"/>
        <v>1</v>
      </c>
      <c r="G19" s="77">
        <f t="shared" si="0"/>
        <v>0</v>
      </c>
      <c r="H19" s="77">
        <f t="shared" si="1"/>
        <v>0</v>
      </c>
      <c r="I19" s="77" t="e">
        <f t="shared" si="2"/>
        <v>#DIV/0!</v>
      </c>
      <c r="J19" s="77" t="e">
        <f t="shared" si="3"/>
        <v>#DIV/0!</v>
      </c>
      <c r="K19" s="44"/>
    </row>
    <row r="20" spans="1:11" x14ac:dyDescent="0.25">
      <c r="A20" s="79"/>
      <c r="B20" s="80"/>
      <c r="C20" s="81"/>
      <c r="D20" s="79"/>
      <c r="E20" s="79"/>
      <c r="F20" s="78">
        <f t="shared" si="4"/>
        <v>1</v>
      </c>
      <c r="G20" s="77">
        <f t="shared" si="0"/>
        <v>0</v>
      </c>
      <c r="H20" s="77">
        <f t="shared" si="1"/>
        <v>0</v>
      </c>
      <c r="I20" s="77" t="e">
        <f t="shared" si="2"/>
        <v>#DIV/0!</v>
      </c>
      <c r="J20" s="77" t="e">
        <f t="shared" si="3"/>
        <v>#DIV/0!</v>
      </c>
      <c r="K20" s="44"/>
    </row>
    <row r="21" spans="1:11" x14ac:dyDescent="0.25">
      <c r="A21" s="79"/>
      <c r="B21" s="80"/>
      <c r="C21" s="81"/>
      <c r="D21" s="79"/>
      <c r="E21" s="79"/>
      <c r="F21" s="78">
        <f t="shared" si="4"/>
        <v>1</v>
      </c>
      <c r="G21" s="77">
        <f t="shared" si="0"/>
        <v>0</v>
      </c>
      <c r="H21" s="77">
        <f t="shared" si="1"/>
        <v>0</v>
      </c>
      <c r="I21" s="77" t="e">
        <f t="shared" si="2"/>
        <v>#DIV/0!</v>
      </c>
      <c r="J21" s="77" t="e">
        <f t="shared" si="3"/>
        <v>#DIV/0!</v>
      </c>
      <c r="K21" s="44"/>
    </row>
    <row r="22" spans="1:11" x14ac:dyDescent="0.25">
      <c r="A22" s="79"/>
      <c r="B22" s="80"/>
      <c r="C22" s="81"/>
      <c r="D22" s="79"/>
      <c r="E22" s="79"/>
      <c r="F22" s="78">
        <f t="shared" si="4"/>
        <v>1</v>
      </c>
      <c r="G22" s="77">
        <f t="shared" si="0"/>
        <v>0</v>
      </c>
      <c r="H22" s="77">
        <f t="shared" si="1"/>
        <v>0</v>
      </c>
      <c r="I22" s="77" t="e">
        <f t="shared" si="2"/>
        <v>#DIV/0!</v>
      </c>
      <c r="J22" s="77" t="e">
        <f t="shared" si="3"/>
        <v>#DIV/0!</v>
      </c>
      <c r="K22" s="44"/>
    </row>
    <row r="23" spans="1:11" x14ac:dyDescent="0.25">
      <c r="A23" s="79"/>
      <c r="B23" s="80"/>
      <c r="C23" s="81"/>
      <c r="D23" s="79"/>
      <c r="E23" s="79"/>
      <c r="F23" s="78">
        <f t="shared" si="4"/>
        <v>1</v>
      </c>
      <c r="G23" s="77">
        <f t="shared" si="0"/>
        <v>0</v>
      </c>
      <c r="H23" s="77">
        <f t="shared" si="1"/>
        <v>0</v>
      </c>
      <c r="I23" s="77" t="e">
        <f t="shared" si="2"/>
        <v>#DIV/0!</v>
      </c>
      <c r="J23" s="77" t="e">
        <f t="shared" si="3"/>
        <v>#DIV/0!</v>
      </c>
      <c r="K23" s="44"/>
    </row>
    <row r="24" spans="1:11" x14ac:dyDescent="0.25">
      <c r="A24" s="82"/>
      <c r="B24" s="83"/>
      <c r="C24" s="84"/>
      <c r="D24" s="82"/>
      <c r="E24" s="82"/>
      <c r="F24" s="85">
        <f t="shared" si="4"/>
        <v>1</v>
      </c>
      <c r="G24" s="86">
        <f t="shared" si="0"/>
        <v>0</v>
      </c>
      <c r="H24" s="86">
        <f t="shared" si="1"/>
        <v>0</v>
      </c>
      <c r="I24" s="86" t="e">
        <f t="shared" si="2"/>
        <v>#DIV/0!</v>
      </c>
      <c r="J24" s="86" t="e">
        <f t="shared" si="3"/>
        <v>#DIV/0!</v>
      </c>
      <c r="K24" s="44"/>
    </row>
    <row r="25" spans="1:11" x14ac:dyDescent="0.25">
      <c r="A25" s="11"/>
      <c r="B25" s="76"/>
      <c r="C25" s="77">
        <f>SUM(C7:C24)</f>
        <v>10000</v>
      </c>
      <c r="D25" s="11"/>
      <c r="E25" s="11"/>
      <c r="F25" s="78"/>
      <c r="G25" s="77"/>
      <c r="H25" s="11"/>
      <c r="I25" s="77" t="e">
        <f>SUM(I7:I24)</f>
        <v>#DIV/0!</v>
      </c>
      <c r="J25" s="77" t="e">
        <f>SUM(J7:J24)</f>
        <v>#DIV/0!</v>
      </c>
      <c r="K25" s="44"/>
    </row>
    <row r="26" spans="1:11" s="87" customFormat="1" x14ac:dyDescent="0.25">
      <c r="A26" s="13"/>
      <c r="B26" s="13"/>
      <c r="C26" s="37" t="s">
        <v>56</v>
      </c>
      <c r="D26" s="13"/>
      <c r="E26" s="13"/>
      <c r="F26" s="13"/>
      <c r="G26" s="13"/>
      <c r="H26" s="13"/>
      <c r="I26" s="37" t="s">
        <v>57</v>
      </c>
      <c r="J26" s="37" t="s">
        <v>58</v>
      </c>
      <c r="K26" s="11"/>
    </row>
    <row r="27" spans="1:11" s="87" customFormat="1" x14ac:dyDescent="0.25">
      <c r="A27" s="11"/>
      <c r="B27" s="76"/>
      <c r="C27" s="77"/>
      <c r="D27" s="11"/>
      <c r="E27" s="11"/>
      <c r="F27" s="78"/>
      <c r="G27" s="77"/>
      <c r="H27" s="11"/>
      <c r="I27" s="11"/>
      <c r="J27" s="77"/>
      <c r="K27" s="11"/>
    </row>
    <row r="28" spans="1:11" s="87" customFormat="1" x14ac:dyDescent="0.25">
      <c r="A28" s="36" t="s">
        <v>1</v>
      </c>
      <c r="B28" s="76"/>
      <c r="C28" s="77"/>
      <c r="D28" s="11"/>
      <c r="E28" s="11"/>
      <c r="F28" s="78"/>
      <c r="G28" s="77"/>
      <c r="H28" s="11"/>
      <c r="I28" s="11"/>
      <c r="J28" s="77"/>
      <c r="K28" s="11"/>
    </row>
    <row r="29" spans="1:11" s="87" customFormat="1" x14ac:dyDescent="0.25">
      <c r="A29" s="91">
        <v>1</v>
      </c>
      <c r="B29" s="92" t="s">
        <v>59</v>
      </c>
      <c r="C29" s="77"/>
      <c r="D29" s="11"/>
      <c r="E29" s="11"/>
      <c r="F29" s="78"/>
      <c r="G29" s="77"/>
      <c r="H29" s="11"/>
      <c r="I29" s="11"/>
      <c r="J29" s="77"/>
      <c r="K29" s="11"/>
    </row>
    <row r="30" spans="1:11" s="87" customFormat="1" x14ac:dyDescent="0.25">
      <c r="A30" s="91" t="s">
        <v>2</v>
      </c>
      <c r="B30" s="92" t="s">
        <v>60</v>
      </c>
      <c r="C30" s="77"/>
      <c r="D30" s="11"/>
      <c r="E30" s="11"/>
      <c r="F30" s="78"/>
      <c r="G30" s="77"/>
      <c r="H30" s="11"/>
      <c r="I30" s="11"/>
      <c r="J30" s="77"/>
      <c r="K30" s="11"/>
    </row>
    <row r="31" spans="1:11" s="87" customFormat="1" x14ac:dyDescent="0.25">
      <c r="A31" s="91" t="s">
        <v>3</v>
      </c>
      <c r="B31" s="92" t="s">
        <v>61</v>
      </c>
      <c r="C31" s="77"/>
      <c r="D31" s="11"/>
      <c r="E31" s="11"/>
      <c r="F31" s="78"/>
      <c r="G31" s="77"/>
      <c r="H31" s="11"/>
      <c r="I31" s="11"/>
      <c r="J31" s="77"/>
      <c r="K31" s="11"/>
    </row>
    <row r="32" spans="1:11" s="87" customFormat="1" x14ac:dyDescent="0.25">
      <c r="A32" s="11"/>
      <c r="B32" s="76"/>
      <c r="C32" s="77"/>
      <c r="D32" s="11"/>
      <c r="E32" s="11"/>
      <c r="F32" s="78"/>
      <c r="G32" s="77"/>
      <c r="H32" s="11"/>
      <c r="I32" s="11"/>
      <c r="J32" s="77"/>
      <c r="K32" s="11"/>
    </row>
    <row r="33" spans="1:11" s="87" customFormat="1" x14ac:dyDescent="0.25">
      <c r="A33" s="11"/>
      <c r="B33" s="76"/>
      <c r="C33" s="77"/>
      <c r="D33" s="11"/>
      <c r="E33" s="11"/>
      <c r="F33" s="78"/>
      <c r="G33" s="77"/>
      <c r="H33" s="11"/>
      <c r="I33" s="11"/>
      <c r="J33" s="77"/>
      <c r="K33" s="11"/>
    </row>
    <row r="34" spans="1:11" s="87" customFormat="1" x14ac:dyDescent="0.25">
      <c r="A34" s="11"/>
      <c r="B34" s="76"/>
      <c r="C34" s="77"/>
      <c r="D34" s="11"/>
      <c r="E34" s="11"/>
      <c r="F34" s="78"/>
      <c r="G34" s="77"/>
      <c r="H34" s="11"/>
      <c r="I34" s="11"/>
      <c r="J34" s="77"/>
      <c r="K34" s="11"/>
    </row>
    <row r="35" spans="1:11" s="87" customFormat="1" x14ac:dyDescent="0.25">
      <c r="B35" s="88"/>
      <c r="C35" s="89"/>
      <c r="F35" s="90"/>
      <c r="G35" s="89"/>
      <c r="J35" s="89"/>
    </row>
    <row r="36" spans="1:11" s="87" customFormat="1" x14ac:dyDescent="0.25">
      <c r="B36" s="88"/>
      <c r="C36" s="89"/>
      <c r="F36" s="90"/>
      <c r="G36" s="89"/>
      <c r="J36" s="89"/>
    </row>
    <row r="37" spans="1:11" s="87" customFormat="1" x14ac:dyDescent="0.25">
      <c r="B37" s="88"/>
      <c r="C37" s="89"/>
      <c r="F37" s="90"/>
      <c r="G37" s="89"/>
      <c r="J37" s="89"/>
    </row>
    <row r="38" spans="1:11" s="87" customFormat="1" x14ac:dyDescent="0.25">
      <c r="B38" s="88"/>
      <c r="C38" s="89"/>
      <c r="F38" s="90"/>
      <c r="G38" s="89"/>
      <c r="J38" s="89"/>
    </row>
    <row r="39" spans="1:11" s="87" customFormat="1" x14ac:dyDescent="0.25">
      <c r="B39" s="88"/>
      <c r="C39" s="89"/>
      <c r="F39" s="90"/>
      <c r="G39" s="89"/>
      <c r="J39" s="89"/>
    </row>
    <row r="40" spans="1:11" s="87" customFormat="1" x14ac:dyDescent="0.25">
      <c r="B40" s="88"/>
      <c r="C40" s="89"/>
      <c r="F40" s="90"/>
      <c r="G40" s="89"/>
      <c r="J40" s="89"/>
    </row>
    <row r="41" spans="1:11" s="87" customFormat="1" x14ac:dyDescent="0.25">
      <c r="B41" s="88"/>
      <c r="C41" s="89"/>
      <c r="F41" s="90"/>
      <c r="G41" s="89"/>
      <c r="J41" s="89"/>
    </row>
    <row r="42" spans="1:11" s="87" customFormat="1" x14ac:dyDescent="0.25">
      <c r="B42" s="88"/>
      <c r="C42" s="89"/>
      <c r="F42" s="90"/>
      <c r="G42" s="89"/>
      <c r="J42" s="89"/>
    </row>
    <row r="43" spans="1:11" s="87" customFormat="1" x14ac:dyDescent="0.25">
      <c r="B43" s="88"/>
      <c r="C43" s="89"/>
      <c r="F43" s="90"/>
      <c r="G43" s="89"/>
      <c r="J43" s="89"/>
    </row>
    <row r="44" spans="1:11" s="87" customFormat="1" x14ac:dyDescent="0.25">
      <c r="B44" s="88"/>
      <c r="C44" s="89"/>
      <c r="F44" s="90"/>
      <c r="G44" s="89"/>
      <c r="J44" s="89"/>
    </row>
    <row r="45" spans="1:11" s="87" customFormat="1" x14ac:dyDescent="0.25">
      <c r="B45" s="88"/>
      <c r="C45" s="89"/>
      <c r="F45" s="90"/>
      <c r="G45" s="89"/>
      <c r="J45" s="89"/>
    </row>
    <row r="46" spans="1:11" s="87" customFormat="1" x14ac:dyDescent="0.25">
      <c r="B46" s="88"/>
      <c r="C46" s="89"/>
      <c r="F46" s="90"/>
      <c r="G46" s="89"/>
      <c r="J46" s="89"/>
    </row>
    <row r="47" spans="1:11" s="87" customFormat="1" x14ac:dyDescent="0.25">
      <c r="B47" s="88"/>
      <c r="C47" s="89"/>
      <c r="F47" s="90"/>
      <c r="G47" s="89"/>
      <c r="J47" s="89"/>
    </row>
    <row r="48" spans="1:11" s="87" customFormat="1" x14ac:dyDescent="0.25">
      <c r="B48" s="88"/>
      <c r="C48" s="89"/>
      <c r="F48" s="90"/>
      <c r="G48" s="89"/>
      <c r="J48" s="89"/>
    </row>
    <row r="49" spans="2:10" s="87" customFormat="1" x14ac:dyDescent="0.25">
      <c r="B49" s="88"/>
      <c r="C49" s="89"/>
      <c r="F49" s="90"/>
      <c r="G49" s="89"/>
      <c r="J49" s="89"/>
    </row>
    <row r="50" spans="2:10" s="87" customFormat="1" x14ac:dyDescent="0.25">
      <c r="B50" s="88"/>
      <c r="C50" s="89"/>
      <c r="F50" s="90"/>
      <c r="G50" s="89"/>
      <c r="J50" s="89"/>
    </row>
    <row r="51" spans="2:10" s="87" customFormat="1" x14ac:dyDescent="0.25">
      <c r="B51" s="88"/>
      <c r="C51" s="89"/>
      <c r="F51" s="90"/>
      <c r="G51" s="89"/>
      <c r="J51" s="89"/>
    </row>
    <row r="52" spans="2:10" s="87" customFormat="1" x14ac:dyDescent="0.25">
      <c r="B52" s="88"/>
      <c r="C52" s="89"/>
      <c r="F52" s="90"/>
      <c r="G52" s="89"/>
      <c r="J52" s="89"/>
    </row>
    <row r="53" spans="2:10" s="87" customFormat="1" x14ac:dyDescent="0.25">
      <c r="B53" s="88"/>
      <c r="C53" s="89"/>
      <c r="F53" s="90"/>
      <c r="G53" s="89"/>
      <c r="J53" s="89"/>
    </row>
    <row r="54" spans="2:10" s="87" customFormat="1" x14ac:dyDescent="0.25">
      <c r="B54" s="88"/>
      <c r="C54" s="89"/>
      <c r="F54" s="90"/>
      <c r="G54" s="89"/>
      <c r="J54" s="89"/>
    </row>
    <row r="55" spans="2:10" s="87" customFormat="1" x14ac:dyDescent="0.25">
      <c r="B55" s="88"/>
      <c r="C55" s="89"/>
      <c r="F55" s="90"/>
      <c r="G55" s="89"/>
      <c r="J55" s="89"/>
    </row>
    <row r="56" spans="2:10" s="87" customFormat="1" x14ac:dyDescent="0.25">
      <c r="B56" s="88"/>
      <c r="C56" s="89"/>
      <c r="F56" s="90"/>
      <c r="G56" s="89"/>
      <c r="J56" s="89"/>
    </row>
    <row r="57" spans="2:10" s="87" customFormat="1" x14ac:dyDescent="0.25">
      <c r="B57" s="88"/>
      <c r="C57" s="89"/>
      <c r="F57" s="90"/>
      <c r="G57" s="89"/>
      <c r="J57" s="89"/>
    </row>
    <row r="58" spans="2:10" s="87" customFormat="1" x14ac:dyDescent="0.25">
      <c r="B58" s="88"/>
      <c r="C58" s="89"/>
      <c r="F58" s="90"/>
      <c r="G58" s="89"/>
      <c r="J58" s="89"/>
    </row>
    <row r="59" spans="2:10" s="87" customFormat="1" x14ac:dyDescent="0.25">
      <c r="B59" s="88"/>
      <c r="C59" s="89"/>
      <c r="F59" s="90"/>
      <c r="G59" s="89"/>
      <c r="J59" s="89"/>
    </row>
    <row r="60" spans="2:10" s="87" customFormat="1" x14ac:dyDescent="0.25">
      <c r="B60" s="88"/>
      <c r="C60" s="89"/>
      <c r="F60" s="90"/>
      <c r="G60" s="89"/>
      <c r="J60" s="89"/>
    </row>
    <row r="61" spans="2:10" s="87" customFormat="1" x14ac:dyDescent="0.25">
      <c r="B61" s="88"/>
      <c r="C61" s="89"/>
      <c r="F61" s="90"/>
      <c r="G61" s="89"/>
      <c r="J61" s="89"/>
    </row>
    <row r="62" spans="2:10" s="87" customFormat="1" x14ac:dyDescent="0.25">
      <c r="B62" s="88"/>
      <c r="C62" s="89"/>
      <c r="F62" s="90"/>
      <c r="G62" s="89"/>
      <c r="J62" s="89"/>
    </row>
    <row r="63" spans="2:10" s="87" customFormat="1" x14ac:dyDescent="0.25">
      <c r="B63" s="88"/>
      <c r="C63" s="89"/>
      <c r="F63" s="90"/>
      <c r="G63" s="89"/>
      <c r="J63" s="89"/>
    </row>
    <row r="64" spans="2:10" s="87" customFormat="1" x14ac:dyDescent="0.25">
      <c r="B64" s="88"/>
      <c r="C64" s="89"/>
      <c r="F64" s="90"/>
      <c r="G64" s="89"/>
      <c r="J64" s="89"/>
    </row>
    <row r="65" spans="2:10" s="87" customFormat="1" x14ac:dyDescent="0.25">
      <c r="B65" s="88"/>
      <c r="C65" s="89"/>
      <c r="F65" s="90"/>
      <c r="G65" s="89"/>
      <c r="J65" s="89"/>
    </row>
    <row r="66" spans="2:10" s="87" customFormat="1" x14ac:dyDescent="0.25">
      <c r="B66" s="88"/>
      <c r="C66" s="89"/>
      <c r="F66" s="90"/>
      <c r="G66" s="89"/>
      <c r="J66" s="89"/>
    </row>
    <row r="67" spans="2:10" s="87" customFormat="1" x14ac:dyDescent="0.25">
      <c r="B67" s="88"/>
      <c r="C67" s="89"/>
      <c r="F67" s="90"/>
      <c r="G67" s="89"/>
      <c r="J67" s="89"/>
    </row>
    <row r="68" spans="2:10" s="87" customFormat="1" x14ac:dyDescent="0.25">
      <c r="B68" s="88"/>
      <c r="C68" s="89"/>
      <c r="F68" s="90"/>
      <c r="G68" s="89"/>
      <c r="J68" s="89"/>
    </row>
    <row r="69" spans="2:10" s="87" customFormat="1" x14ac:dyDescent="0.25">
      <c r="B69" s="88"/>
      <c r="C69" s="89"/>
      <c r="F69" s="90"/>
      <c r="G69" s="89"/>
      <c r="J69" s="89"/>
    </row>
    <row r="70" spans="2:10" s="87" customFormat="1" x14ac:dyDescent="0.25">
      <c r="B70" s="88"/>
      <c r="C70" s="89"/>
      <c r="F70" s="90"/>
      <c r="G70" s="89"/>
      <c r="J70" s="89"/>
    </row>
    <row r="71" spans="2:10" s="87" customFormat="1" x14ac:dyDescent="0.25">
      <c r="B71" s="88"/>
      <c r="C71" s="89"/>
      <c r="F71" s="90"/>
      <c r="G71" s="89"/>
      <c r="J71" s="89"/>
    </row>
    <row r="72" spans="2:10" s="87" customFormat="1" x14ac:dyDescent="0.25">
      <c r="B72" s="88"/>
      <c r="C72" s="89"/>
      <c r="F72" s="90"/>
      <c r="G72" s="89"/>
      <c r="J72" s="89"/>
    </row>
    <row r="73" spans="2:10" s="87" customFormat="1" x14ac:dyDescent="0.25">
      <c r="B73" s="88"/>
      <c r="C73" s="89"/>
      <c r="F73" s="90"/>
      <c r="G73" s="89"/>
      <c r="J73" s="89"/>
    </row>
    <row r="74" spans="2:10" s="87" customFormat="1" x14ac:dyDescent="0.25">
      <c r="B74" s="88"/>
      <c r="C74" s="89"/>
      <c r="F74" s="90"/>
      <c r="G74" s="89"/>
      <c r="J74" s="89"/>
    </row>
    <row r="75" spans="2:10" s="87" customFormat="1" x14ac:dyDescent="0.25">
      <c r="B75" s="88"/>
      <c r="C75" s="89"/>
      <c r="F75" s="90"/>
      <c r="G75" s="89"/>
      <c r="J75" s="89"/>
    </row>
    <row r="76" spans="2:10" s="87" customFormat="1" x14ac:dyDescent="0.25">
      <c r="B76" s="88"/>
      <c r="C76" s="89"/>
      <c r="F76" s="90"/>
      <c r="G76" s="89"/>
      <c r="J76" s="89"/>
    </row>
    <row r="77" spans="2:10" s="87" customFormat="1" x14ac:dyDescent="0.25">
      <c r="B77" s="88"/>
      <c r="C77" s="89"/>
      <c r="F77" s="90"/>
      <c r="G77" s="89"/>
      <c r="J77" s="89"/>
    </row>
    <row r="78" spans="2:10" s="87" customFormat="1" x14ac:dyDescent="0.25">
      <c r="B78" s="88"/>
      <c r="C78" s="89"/>
      <c r="F78" s="90"/>
      <c r="G78" s="89"/>
      <c r="J78" s="89"/>
    </row>
    <row r="79" spans="2:10" s="87" customFormat="1" x14ac:dyDescent="0.25">
      <c r="B79" s="88"/>
      <c r="C79" s="89"/>
      <c r="F79" s="90"/>
      <c r="G79" s="89"/>
      <c r="J79" s="89"/>
    </row>
    <row r="80" spans="2:10" s="87" customFormat="1" x14ac:dyDescent="0.25">
      <c r="B80" s="88"/>
      <c r="C80" s="89"/>
      <c r="F80" s="90"/>
      <c r="G80" s="89"/>
      <c r="J80" s="89"/>
    </row>
    <row r="81" spans="2:10" s="87" customFormat="1" x14ac:dyDescent="0.25">
      <c r="B81" s="88"/>
      <c r="C81" s="89"/>
      <c r="F81" s="90"/>
      <c r="G81" s="89"/>
      <c r="J81" s="89"/>
    </row>
    <row r="82" spans="2:10" s="87" customFormat="1" x14ac:dyDescent="0.25">
      <c r="B82" s="88"/>
      <c r="C82" s="89"/>
      <c r="F82" s="90"/>
      <c r="G82" s="89"/>
      <c r="J82" s="89"/>
    </row>
    <row r="83" spans="2:10" s="87" customFormat="1" x14ac:dyDescent="0.25">
      <c r="B83" s="88"/>
      <c r="C83" s="89"/>
      <c r="F83" s="90"/>
      <c r="G83" s="89"/>
      <c r="J83" s="89"/>
    </row>
    <row r="84" spans="2:10" s="87" customFormat="1" x14ac:dyDescent="0.25">
      <c r="B84" s="88"/>
      <c r="C84" s="89"/>
      <c r="F84" s="90"/>
      <c r="G84" s="89"/>
      <c r="J84" s="89"/>
    </row>
    <row r="85" spans="2:10" s="87" customFormat="1" x14ac:dyDescent="0.25">
      <c r="B85" s="88"/>
      <c r="C85" s="89"/>
      <c r="F85" s="90"/>
      <c r="G85" s="89"/>
      <c r="J85" s="89"/>
    </row>
    <row r="86" spans="2:10" s="87" customFormat="1" x14ac:dyDescent="0.25">
      <c r="B86" s="88"/>
      <c r="C86" s="89"/>
      <c r="F86" s="90"/>
      <c r="G86" s="89"/>
      <c r="J86" s="89"/>
    </row>
    <row r="87" spans="2:10" s="87" customFormat="1" x14ac:dyDescent="0.25">
      <c r="B87" s="88"/>
      <c r="C87" s="89"/>
      <c r="F87" s="90"/>
      <c r="G87" s="89"/>
      <c r="J87" s="89"/>
    </row>
    <row r="88" spans="2:10" s="87" customFormat="1" x14ac:dyDescent="0.25">
      <c r="B88" s="88"/>
      <c r="C88" s="89"/>
      <c r="F88" s="90"/>
      <c r="G88" s="89"/>
      <c r="J88" s="89"/>
    </row>
    <row r="89" spans="2:10" s="87" customFormat="1" x14ac:dyDescent="0.25">
      <c r="B89" s="88"/>
      <c r="C89" s="89"/>
      <c r="F89" s="90"/>
      <c r="G89" s="89"/>
      <c r="J89" s="89"/>
    </row>
    <row r="90" spans="2:10" s="87" customFormat="1" x14ac:dyDescent="0.25">
      <c r="B90" s="88"/>
      <c r="C90" s="89"/>
      <c r="F90" s="90"/>
      <c r="G90" s="89"/>
      <c r="J90" s="89"/>
    </row>
    <row r="91" spans="2:10" s="87" customFormat="1" x14ac:dyDescent="0.25">
      <c r="B91" s="88"/>
      <c r="C91" s="89"/>
      <c r="F91" s="90"/>
      <c r="G91" s="89"/>
      <c r="J91" s="89"/>
    </row>
    <row r="92" spans="2:10" s="87" customFormat="1" x14ac:dyDescent="0.25">
      <c r="B92" s="88"/>
      <c r="C92" s="89"/>
      <c r="F92" s="90"/>
      <c r="G92" s="89"/>
      <c r="J92" s="89"/>
    </row>
    <row r="93" spans="2:10" s="87" customFormat="1" x14ac:dyDescent="0.25">
      <c r="B93" s="88"/>
      <c r="C93" s="89"/>
      <c r="F93" s="90"/>
      <c r="G93" s="89"/>
      <c r="J93" s="89"/>
    </row>
  </sheetData>
  <mergeCells count="1">
    <mergeCell ref="D4:E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Loan tracking sheet</vt:lpstr>
      <vt:lpstr>Wage adjustment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2020-05-12T21:10:55Z</dcterms:modified>
</cp:coreProperties>
</file>